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W:\INFO\Documenti amministrativi xls\amministrazione trasparente\"/>
    </mc:Choice>
  </mc:AlternateContent>
  <xr:revisionPtr revIDLastSave="0" documentId="13_ncr:1_{00AB6483-18F4-4AA3-9A8D-99B38E793A50}" xr6:coauthVersionLast="45" xr6:coauthVersionMax="45" xr10:uidLastSave="{00000000-0000-0000-0000-000000000000}"/>
  <bookViews>
    <workbookView xWindow="-120" yWindow="-120" windowWidth="29040" windowHeight="15840" activeTab="1" xr2:uid="{00000000-000D-0000-FFFF-FFFF00000000}"/>
  </bookViews>
  <sheets>
    <sheet name="acquisti" sheetId="1" r:id="rId1"/>
    <sheet name="consulenze" sheetId="2" r:id="rId2"/>
    <sheet name="Foglio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5" i="1" l="1"/>
  <c r="I11" i="1" l="1"/>
  <c r="I12" i="1" l="1"/>
  <c r="I10" i="1" l="1"/>
  <c r="D6" i="2" l="1"/>
  <c r="D9" i="2" l="1"/>
  <c r="I13" i="1" l="1"/>
  <c r="D8" i="2" l="1"/>
  <c r="D10" i="2" l="1"/>
  <c r="I6" i="1" l="1"/>
  <c r="I7" i="1"/>
</calcChain>
</file>

<file path=xl/sharedStrings.xml><?xml version="1.0" encoding="utf-8"?>
<sst xmlns="http://schemas.openxmlformats.org/spreadsheetml/2006/main" count="82" uniqueCount="66">
  <si>
    <t xml:space="preserve">ADEMPIMENTI ART. 1, COMMA 32, LEGGE N. 190/2013 </t>
  </si>
  <si>
    <t>CIG</t>
  </si>
  <si>
    <t>Oggetto del bando</t>
  </si>
  <si>
    <t>Struttura proponente  (codice fiscale e denominazione della Stazione Appaltante responsabile del procedimento di scelta del contraente)</t>
  </si>
  <si>
    <t>Procedura di scelta del contraente</t>
  </si>
  <si>
    <t>elenco degli operatori invitati a presentare offerte (CF, ragione sociale e ruolo in caso di partecipazione in Associazione)</t>
  </si>
  <si>
    <t>Aggiudicatario (CF, ragione sociale e ruolo in caso di partecipazione in Associazione)</t>
  </si>
  <si>
    <t>Importo di aggiudicazione (al lordo degli oneri di sicurezza ed al netto dell'IVA)</t>
  </si>
  <si>
    <t>Tempi di completamento dell'opera, servizio o fornitura (data inizio e data fine)</t>
  </si>
  <si>
    <t>Importo delle somme liquidate (al netto dell'IVA)</t>
  </si>
  <si>
    <t>CONSULENTE</t>
  </si>
  <si>
    <t>OGGETTO PRESTAZIONE</t>
  </si>
  <si>
    <t>DURATA</t>
  </si>
  <si>
    <t>IMPORTO</t>
  </si>
  <si>
    <t>CONSULENZA LEGALE</t>
  </si>
  <si>
    <t>COLOMBO PIERA</t>
  </si>
  <si>
    <t>MEDICO SOCIALE</t>
  </si>
  <si>
    <t>ILAB</t>
  </si>
  <si>
    <t>ANALISI MICROBIOLOGICHE</t>
  </si>
  <si>
    <t>STUDIO ASSOCIATO PALMA</t>
  </si>
  <si>
    <t>CONSULENZA AMMINISTRATIVA</t>
  </si>
  <si>
    <t>BIOAGRITALIA srl - 00942330192</t>
  </si>
  <si>
    <t>BIOAGRITALIA srl - 00942330193</t>
  </si>
  <si>
    <t>Servizio noleggio autogrù</t>
  </si>
  <si>
    <t>Affidamento diretto</t>
  </si>
  <si>
    <t>FRETI A. &amp; C. sas - 02091800132</t>
  </si>
  <si>
    <t>Fornitura soluzione idroalcolica</t>
  </si>
  <si>
    <t>Fornitura energia elettrica</t>
  </si>
  <si>
    <t xml:space="preserve">appalto </t>
  </si>
  <si>
    <t>BOTTA STEFANO</t>
  </si>
  <si>
    <t>EVERGREEN ITALIA srl - 02210440182</t>
  </si>
  <si>
    <t>AZIENDA AGRICOLA ALLEVI srl - 01001190188 - Capogruppo</t>
  </si>
  <si>
    <t>C.R.E. spa - 06244820152</t>
  </si>
  <si>
    <t>POZZI PIERGIORGIO</t>
  </si>
  <si>
    <t>MEMBRO ORGANISMO DI VIGILANZA</t>
  </si>
  <si>
    <t>PRESIDENTE ORGANISMO DI VIGILANZA</t>
  </si>
  <si>
    <t>EGEA COMMERCIALE srl - 02439760162</t>
  </si>
  <si>
    <t>EDISON ENERGIA spa - 06722600019</t>
  </si>
  <si>
    <t>A2A ENERGIA spa - 12883420155</t>
  </si>
  <si>
    <t>SECAM SRL - 01118170396</t>
  </si>
  <si>
    <t>STUDIO LEGALE SZA</t>
  </si>
  <si>
    <t>STUDIO LEGALE TESAURO</t>
  </si>
  <si>
    <t>UTILITA' spa - 13083740152</t>
  </si>
  <si>
    <t>€/ton.                   33,00</t>
  </si>
  <si>
    <t>00411590136 - COMODEPUR Scpa</t>
  </si>
  <si>
    <t>01/01/2019 - 31/12/2019</t>
  </si>
  <si>
    <t>ZC8264E479</t>
  </si>
  <si>
    <t>ZA326787D9</t>
  </si>
  <si>
    <t>ANNO 2019 (DAL 1.1.2019 AL 31.12.2019)</t>
  </si>
  <si>
    <t>7384987C0D</t>
  </si>
  <si>
    <t>€/MVh                     51,3</t>
  </si>
  <si>
    <t>BLUENERGY GROUP spa - 02259960306</t>
  </si>
  <si>
    <t>ALPERIA ENERGY spa - 01745520211</t>
  </si>
  <si>
    <t>ENI GAS E LUCE spa - 12300020158</t>
  </si>
  <si>
    <t>03522110133 - COMO ACQUA srl</t>
  </si>
  <si>
    <t>ALAN srl - 01554180180</t>
  </si>
  <si>
    <t>R.T.I. ALAN srl / MASSARI srl - 01554180180</t>
  </si>
  <si>
    <t>R.T.I. EVERGREEN ITALIA srl / MIURA srl - 02210440182</t>
  </si>
  <si>
    <t>7772622A93</t>
  </si>
  <si>
    <t>777263554F</t>
  </si>
  <si>
    <t>Trasporto e smaltimento fanghi</t>
  </si>
  <si>
    <t>A2A AMBIENTE spa - 01255650168</t>
  </si>
  <si>
    <t>7772665E0E</t>
  </si>
  <si>
    <t>1/3/2019 - 31/12/2020</t>
  </si>
  <si>
    <t>1/1/2019 - 28/2/2019</t>
  </si>
  <si>
    <t>5728014AAD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</si>
</sst>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&quot;€&quot;\ * #,##0.00_-;\-&quot;€&quot;\ * #,##0.00_-;_-&quot;€&quot;\ 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6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43" fontId="0" fillId="0" borderId="0" xfId="1" applyFont="1"/>
    <xf numFmtId="14" fontId="0" fillId="0" borderId="0" xfId="0" applyNumberFormat="1" applyAlignment="1">
      <alignment horizontal="left"/>
    </xf>
    <xf numFmtId="0" fontId="3" fillId="0" borderId="1" xfId="0" applyFont="1" applyBorder="1"/>
    <xf numFmtId="164" fontId="3" fillId="0" borderId="1" xfId="1" applyNumberFormat="1" applyFont="1" applyBorder="1"/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2" xfId="0" applyFont="1" applyBorder="1"/>
    <xf numFmtId="164" fontId="3" fillId="0" borderId="2" xfId="1" applyNumberFormat="1" applyFont="1" applyBorder="1"/>
    <xf numFmtId="0" fontId="3" fillId="0" borderId="3" xfId="0" applyFont="1" applyBorder="1" applyAlignment="1">
      <alignment wrapText="1"/>
    </xf>
    <xf numFmtId="0" fontId="3" fillId="0" borderId="3" xfId="0" applyFont="1" applyBorder="1"/>
    <xf numFmtId="164" fontId="3" fillId="0" borderId="3" xfId="1" applyNumberFormat="1" applyFont="1" applyBorder="1"/>
    <xf numFmtId="0" fontId="3" fillId="0" borderId="4" xfId="0" applyFont="1" applyBorder="1" applyAlignment="1">
      <alignment wrapText="1"/>
    </xf>
    <xf numFmtId="0" fontId="3" fillId="0" borderId="4" xfId="0" applyFont="1" applyBorder="1"/>
    <xf numFmtId="164" fontId="3" fillId="0" borderId="4" xfId="1" applyNumberFormat="1" applyFont="1" applyBorder="1"/>
    <xf numFmtId="0" fontId="3" fillId="0" borderId="2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164" fontId="0" fillId="0" borderId="1" xfId="2" applyFont="1" applyBorder="1" applyAlignment="1">
      <alignment vertical="center"/>
    </xf>
    <xf numFmtId="0" fontId="0" fillId="0" borderId="1" xfId="0" applyBorder="1"/>
    <xf numFmtId="164" fontId="0" fillId="0" borderId="1" xfId="2" applyFont="1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16" fontId="3" fillId="0" borderId="0" xfId="0" applyNumberFormat="1" applyFont="1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164" fontId="3" fillId="0" borderId="1" xfId="1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5" xfId="0" applyFont="1" applyBorder="1"/>
    <xf numFmtId="0" fontId="2" fillId="0" borderId="0" xfId="0" applyFont="1" applyAlignment="1">
      <alignment horizontal="left"/>
    </xf>
    <xf numFmtId="164" fontId="5" fillId="0" borderId="3" xfId="1" applyNumberFormat="1" applyFont="1" applyBorder="1"/>
    <xf numFmtId="0" fontId="3" fillId="0" borderId="7" xfId="0" applyFont="1" applyBorder="1" applyAlignment="1">
      <alignment horizontal="center"/>
    </xf>
    <xf numFmtId="0" fontId="3" fillId="0" borderId="7" xfId="0" applyFont="1" applyBorder="1"/>
    <xf numFmtId="0" fontId="3" fillId="0" borderId="8" xfId="0" applyFont="1" applyBorder="1" applyAlignment="1">
      <alignment wrapText="1"/>
    </xf>
    <xf numFmtId="0" fontId="3" fillId="0" borderId="8" xfId="0" applyFont="1" applyBorder="1"/>
    <xf numFmtId="164" fontId="3" fillId="0" borderId="8" xfId="1" applyNumberFormat="1" applyFont="1" applyBorder="1"/>
    <xf numFmtId="0" fontId="3" fillId="0" borderId="9" xfId="0" applyFont="1" applyBorder="1" applyAlignment="1">
      <alignment horizontal="center"/>
    </xf>
    <xf numFmtId="0" fontId="3" fillId="0" borderId="9" xfId="0" applyFont="1" applyBorder="1"/>
    <xf numFmtId="16" fontId="3" fillId="0" borderId="0" xfId="0" applyNumberFormat="1" applyFont="1" applyAlignment="1">
      <alignment vertical="center"/>
    </xf>
    <xf numFmtId="16" fontId="0" fillId="0" borderId="0" xfId="0" applyNumberFormat="1"/>
    <xf numFmtId="14" fontId="4" fillId="0" borderId="0" xfId="0" applyNumberFormat="1" applyFont="1" applyAlignment="1">
      <alignment horizontal="center" vertical="center"/>
    </xf>
    <xf numFmtId="0" fontId="3" fillId="0" borderId="8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3" fillId="0" borderId="10" xfId="0" applyFont="1" applyBorder="1" applyAlignment="1">
      <alignment wrapText="1"/>
    </xf>
    <xf numFmtId="0" fontId="3" fillId="0" borderId="10" xfId="0" applyFont="1" applyBorder="1"/>
    <xf numFmtId="164" fontId="3" fillId="0" borderId="10" xfId="1" applyNumberFormat="1" applyFont="1" applyBorder="1"/>
    <xf numFmtId="0" fontId="3" fillId="0" borderId="2" xfId="0" applyFont="1" applyBorder="1" applyAlignment="1">
      <alignment horizont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3">
    <cellStyle name="Migliaia" xfId="1" builtinId="3"/>
    <cellStyle name="Normale" xfId="0" builtinId="0"/>
    <cellStyle name="Valuta" xfId="2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7"/>
  <sheetViews>
    <sheetView workbookViewId="0">
      <selection activeCell="J22" sqref="J22"/>
    </sheetView>
  </sheetViews>
  <sheetFormatPr defaultRowHeight="15" x14ac:dyDescent="0.25"/>
  <cols>
    <col min="1" max="1" width="21.140625" style="27" customWidth="1"/>
    <col min="2" max="2" width="31.5703125" customWidth="1"/>
    <col min="3" max="3" width="26.5703125" customWidth="1"/>
    <col min="4" max="4" width="18.140625" customWidth="1"/>
    <col min="5" max="5" width="45.140625" customWidth="1"/>
    <col min="6" max="6" width="30" customWidth="1"/>
    <col min="7" max="7" width="18.140625" customWidth="1"/>
    <col min="8" max="8" width="26.7109375" customWidth="1"/>
    <col min="9" max="9" width="13" customWidth="1"/>
    <col min="10" max="10" width="9.28515625" bestFit="1" customWidth="1"/>
  </cols>
  <sheetData>
    <row r="1" spans="1:10" x14ac:dyDescent="0.25">
      <c r="A1" s="39" t="s">
        <v>0</v>
      </c>
    </row>
    <row r="2" spans="1:10" x14ac:dyDescent="0.25">
      <c r="A2" s="39" t="s">
        <v>48</v>
      </c>
    </row>
    <row r="5" spans="1:10" s="10" customFormat="1" ht="66" customHeight="1" x14ac:dyDescent="0.25">
      <c r="A5" s="8" t="s">
        <v>1</v>
      </c>
      <c r="B5" s="9" t="s">
        <v>3</v>
      </c>
      <c r="C5" s="8" t="s">
        <v>2</v>
      </c>
      <c r="D5" s="9" t="s">
        <v>4</v>
      </c>
      <c r="E5" s="9" t="s">
        <v>5</v>
      </c>
      <c r="F5" s="9" t="s">
        <v>6</v>
      </c>
      <c r="G5" s="9" t="s">
        <v>7</v>
      </c>
      <c r="H5" s="9" t="s">
        <v>8</v>
      </c>
      <c r="I5" s="9" t="s">
        <v>9</v>
      </c>
      <c r="J5" s="50">
        <v>43830</v>
      </c>
    </row>
    <row r="6" spans="1:10" s="7" customFormat="1" ht="12" customHeight="1" x14ac:dyDescent="0.2">
      <c r="A6" s="33">
        <v>5728006415</v>
      </c>
      <c r="B6" s="13" t="s">
        <v>44</v>
      </c>
      <c r="C6" s="13" t="s">
        <v>60</v>
      </c>
      <c r="D6" s="14" t="s">
        <v>28</v>
      </c>
      <c r="E6" s="14" t="s">
        <v>30</v>
      </c>
      <c r="F6" s="14" t="s">
        <v>30</v>
      </c>
      <c r="G6" s="15">
        <v>140</v>
      </c>
      <c r="H6" s="58"/>
      <c r="I6" s="40">
        <f>42322+60835.6</f>
        <v>103157.6</v>
      </c>
      <c r="J6" s="28"/>
    </row>
    <row r="7" spans="1:10" s="7" customFormat="1" ht="12" x14ac:dyDescent="0.2">
      <c r="A7" s="34" t="s">
        <v>65</v>
      </c>
      <c r="B7" s="16"/>
      <c r="C7" s="16"/>
      <c r="D7" s="17"/>
      <c r="E7" s="17" t="s">
        <v>21</v>
      </c>
      <c r="F7" s="17" t="s">
        <v>22</v>
      </c>
      <c r="G7" s="18">
        <v>125</v>
      </c>
      <c r="H7" s="59" t="s">
        <v>64</v>
      </c>
      <c r="I7" s="18">
        <f>79212.5+58325</f>
        <v>137537.5</v>
      </c>
    </row>
    <row r="8" spans="1:10" s="7" customFormat="1" ht="12" x14ac:dyDescent="0.2">
      <c r="A8" s="34"/>
      <c r="B8" s="16"/>
      <c r="C8" s="16"/>
      <c r="D8" s="17"/>
      <c r="E8" s="17" t="s">
        <v>31</v>
      </c>
      <c r="F8" s="17"/>
      <c r="G8" s="18"/>
      <c r="H8" s="59"/>
      <c r="I8" s="18"/>
    </row>
    <row r="9" spans="1:10" s="7" customFormat="1" ht="12" x14ac:dyDescent="0.2">
      <c r="A9" s="52"/>
      <c r="B9" s="53"/>
      <c r="C9" s="53"/>
      <c r="D9" s="54"/>
      <c r="E9" s="54" t="s">
        <v>32</v>
      </c>
      <c r="F9" s="54"/>
      <c r="G9" s="55"/>
      <c r="H9" s="59"/>
      <c r="I9" s="55"/>
    </row>
    <row r="10" spans="1:10" s="7" customFormat="1" ht="12" customHeight="1" x14ac:dyDescent="0.2">
      <c r="A10" s="33" t="s">
        <v>58</v>
      </c>
      <c r="B10" s="13" t="s">
        <v>54</v>
      </c>
      <c r="C10" s="13" t="s">
        <v>60</v>
      </c>
      <c r="D10" s="14" t="s">
        <v>28</v>
      </c>
      <c r="E10" s="14" t="s">
        <v>57</v>
      </c>
      <c r="F10" s="14" t="s">
        <v>30</v>
      </c>
      <c r="G10" s="15">
        <v>154.5</v>
      </c>
      <c r="H10" s="58"/>
      <c r="I10" s="15">
        <f>61311.78+61327.23+51803.85+51544.29+56611.89+55660.17+42246.48+46439.61+46278.93</f>
        <v>473224.23</v>
      </c>
    </row>
    <row r="11" spans="1:10" s="7" customFormat="1" ht="12" customHeight="1" x14ac:dyDescent="0.2">
      <c r="A11" s="51" t="s">
        <v>62</v>
      </c>
      <c r="B11" s="43"/>
      <c r="C11" s="43"/>
      <c r="D11" s="44"/>
      <c r="E11" s="44" t="s">
        <v>61</v>
      </c>
      <c r="F11" s="44" t="s">
        <v>61</v>
      </c>
      <c r="G11" s="45">
        <v>152.5</v>
      </c>
      <c r="H11" s="59" t="s">
        <v>63</v>
      </c>
      <c r="I11" s="45">
        <f>28798.1+27059.6+29453.85+32979.65+21938.65+13014.35+15015.15+17988.9+12776.45+10906.8</f>
        <v>209931.49999999997</v>
      </c>
    </row>
    <row r="12" spans="1:10" ht="12" customHeight="1" x14ac:dyDescent="0.25">
      <c r="A12" s="56" t="s">
        <v>59</v>
      </c>
      <c r="B12" s="11"/>
      <c r="C12" s="11"/>
      <c r="D12" s="11"/>
      <c r="E12" s="11" t="s">
        <v>56</v>
      </c>
      <c r="F12" s="11" t="s">
        <v>55</v>
      </c>
      <c r="G12" s="12">
        <v>146</v>
      </c>
      <c r="H12" s="60"/>
      <c r="I12" s="12">
        <f>47535.16+773.52+3483.36+54465.3+67342.5+67211.1+74222.02+16537.42+50045.88+63054.48+7965.76+62343.46+59440.98</f>
        <v>574420.94000000006</v>
      </c>
      <c r="J12" s="49"/>
    </row>
    <row r="13" spans="1:10" x14ac:dyDescent="0.25">
      <c r="A13" s="35" t="s">
        <v>46</v>
      </c>
      <c r="B13" s="5" t="s">
        <v>44</v>
      </c>
      <c r="C13" s="5" t="s">
        <v>23</v>
      </c>
      <c r="D13" s="5" t="s">
        <v>24</v>
      </c>
      <c r="E13" s="5" t="s">
        <v>25</v>
      </c>
      <c r="F13" s="5" t="s">
        <v>25</v>
      </c>
      <c r="G13" s="6">
        <v>40000</v>
      </c>
      <c r="H13" s="61" t="s">
        <v>45</v>
      </c>
      <c r="I13" s="6">
        <f>1696+1660+1235+1942+1062.5+3135+3822+11980+480+1540</f>
        <v>28552.5</v>
      </c>
      <c r="J13" s="49"/>
    </row>
    <row r="14" spans="1:10" s="32" customFormat="1" ht="12" x14ac:dyDescent="0.2">
      <c r="A14" s="35" t="s">
        <v>47</v>
      </c>
      <c r="B14" s="30" t="s">
        <v>44</v>
      </c>
      <c r="C14" s="29" t="s">
        <v>26</v>
      </c>
      <c r="D14" s="30" t="s">
        <v>24</v>
      </c>
      <c r="E14" s="30" t="s">
        <v>39</v>
      </c>
      <c r="F14" s="30" t="s">
        <v>39</v>
      </c>
      <c r="G14" s="31" t="s">
        <v>43</v>
      </c>
      <c r="H14" s="57" t="s">
        <v>45</v>
      </c>
      <c r="I14" s="31">
        <v>27176.49</v>
      </c>
      <c r="J14" s="48"/>
    </row>
    <row r="15" spans="1:10" s="7" customFormat="1" ht="12" x14ac:dyDescent="0.2">
      <c r="A15" s="36"/>
      <c r="B15" s="14" t="s">
        <v>44</v>
      </c>
      <c r="C15" s="13" t="s">
        <v>27</v>
      </c>
      <c r="D15" s="14" t="s">
        <v>28</v>
      </c>
      <c r="E15" s="14" t="s">
        <v>36</v>
      </c>
      <c r="F15" s="44" t="s">
        <v>38</v>
      </c>
      <c r="G15" s="15" t="s">
        <v>50</v>
      </c>
      <c r="H15" s="62" t="s">
        <v>45</v>
      </c>
      <c r="I15" s="15">
        <f>940421.93+234.25+193.4+179.83+106.21+216.63+2087.53+579.53+1832.46+1164.68+108480.6+1686.49+243.85+105.75+180.53+186.99+188.34+1467.11+1930.63+112094.56+2179.58+1238.02+646.11+2499.38+1260+707.9+2366.47+125221.04+1837.49+180.9+105.96+208.51+250.78+228.64+1454.31+4139.64+121599.42+865.01+3155.11+3897.72+245.63+242.49+293.59+174.91+102.69+3150.08+733.34+1399.51+3137.58+123683.75+3213.44</f>
        <v>1584000.3</v>
      </c>
      <c r="J15" s="28"/>
    </row>
    <row r="16" spans="1:10" s="7" customFormat="1" ht="12" x14ac:dyDescent="0.2">
      <c r="A16" s="46"/>
      <c r="B16" s="47"/>
      <c r="C16" s="16"/>
      <c r="D16" s="17"/>
      <c r="E16" s="17" t="s">
        <v>37</v>
      </c>
      <c r="F16" s="17"/>
      <c r="G16" s="18"/>
      <c r="H16" s="63"/>
      <c r="I16" s="18"/>
      <c r="J16" s="28"/>
    </row>
    <row r="17" spans="1:10" s="7" customFormat="1" ht="12" x14ac:dyDescent="0.2">
      <c r="A17" s="46" t="s">
        <v>49</v>
      </c>
      <c r="B17" s="47"/>
      <c r="C17" s="16"/>
      <c r="D17" s="17"/>
      <c r="E17" s="17" t="s">
        <v>51</v>
      </c>
      <c r="F17" s="17"/>
      <c r="G17" s="18"/>
      <c r="H17" s="63"/>
      <c r="I17" s="18"/>
      <c r="J17" s="28"/>
    </row>
    <row r="18" spans="1:10" s="7" customFormat="1" ht="12" x14ac:dyDescent="0.2">
      <c r="A18" s="46"/>
      <c r="B18" s="47"/>
      <c r="C18" s="16"/>
      <c r="D18" s="17"/>
      <c r="E18" s="17" t="s">
        <v>38</v>
      </c>
      <c r="F18" s="17"/>
      <c r="G18" s="18"/>
      <c r="H18" s="63"/>
      <c r="I18" s="18"/>
      <c r="J18" s="28"/>
    </row>
    <row r="19" spans="1:10" s="7" customFormat="1" ht="12" x14ac:dyDescent="0.2">
      <c r="A19" s="41"/>
      <c r="B19" s="42"/>
      <c r="C19" s="43"/>
      <c r="D19" s="44"/>
      <c r="E19" s="44" t="s">
        <v>42</v>
      </c>
      <c r="F19" s="44"/>
      <c r="G19" s="45"/>
      <c r="H19" s="59"/>
      <c r="I19" s="45"/>
      <c r="J19" s="28"/>
    </row>
    <row r="20" spans="1:10" s="7" customFormat="1" ht="12" x14ac:dyDescent="0.2">
      <c r="A20" s="41"/>
      <c r="B20" s="42"/>
      <c r="C20" s="43"/>
      <c r="D20" s="44"/>
      <c r="E20" s="44" t="s">
        <v>52</v>
      </c>
      <c r="F20" s="44"/>
      <c r="G20" s="45"/>
      <c r="H20" s="59"/>
      <c r="I20" s="45"/>
      <c r="J20" s="28"/>
    </row>
    <row r="21" spans="1:10" s="7" customFormat="1" ht="12" x14ac:dyDescent="0.2">
      <c r="A21" s="37"/>
      <c r="B21" s="38"/>
      <c r="C21" s="19"/>
      <c r="D21" s="11"/>
      <c r="E21" s="11" t="s">
        <v>53</v>
      </c>
      <c r="F21" s="11"/>
      <c r="G21" s="12"/>
      <c r="H21" s="64"/>
      <c r="I21" s="12"/>
    </row>
    <row r="22" spans="1:10" x14ac:dyDescent="0.25">
      <c r="C22" s="1"/>
      <c r="G22" s="3"/>
      <c r="I22" s="3"/>
    </row>
    <row r="23" spans="1:10" x14ac:dyDescent="0.25">
      <c r="C23" s="1"/>
      <c r="G23" s="3"/>
      <c r="H23" s="4"/>
      <c r="I23" s="3"/>
    </row>
    <row r="24" spans="1:10" x14ac:dyDescent="0.25">
      <c r="C24" s="1"/>
      <c r="G24" s="3"/>
      <c r="I24" s="3"/>
    </row>
    <row r="25" spans="1:10" x14ac:dyDescent="0.25">
      <c r="C25" s="1"/>
      <c r="G25" s="3"/>
      <c r="H25" s="4"/>
      <c r="I25" s="3"/>
    </row>
    <row r="26" spans="1:10" x14ac:dyDescent="0.25">
      <c r="C26" s="1"/>
      <c r="G26" s="3"/>
      <c r="H26" s="4"/>
      <c r="I26" s="3"/>
    </row>
    <row r="27" spans="1:10" x14ac:dyDescent="0.25">
      <c r="C27" s="1"/>
      <c r="G27" s="3"/>
      <c r="I27" s="3"/>
    </row>
    <row r="28" spans="1:10" x14ac:dyDescent="0.25">
      <c r="C28" s="1"/>
      <c r="G28" s="3"/>
      <c r="H28" s="4"/>
      <c r="I28" s="3"/>
    </row>
    <row r="29" spans="1:10" x14ac:dyDescent="0.25">
      <c r="C29" s="1"/>
      <c r="G29" s="3"/>
      <c r="I29" s="3"/>
    </row>
    <row r="30" spans="1:10" x14ac:dyDescent="0.25">
      <c r="C30" s="1"/>
      <c r="G30" s="3"/>
      <c r="I30" s="3"/>
    </row>
    <row r="31" spans="1:10" x14ac:dyDescent="0.25">
      <c r="C31" s="1"/>
      <c r="G31" s="3"/>
      <c r="I31" s="3"/>
    </row>
    <row r="32" spans="1:10" x14ac:dyDescent="0.25">
      <c r="C32" s="1"/>
      <c r="G32" s="3"/>
      <c r="I32" s="3"/>
    </row>
    <row r="33" spans="7:9" x14ac:dyDescent="0.25">
      <c r="G33" s="3"/>
      <c r="I33" s="3"/>
    </row>
    <row r="34" spans="7:9" x14ac:dyDescent="0.25">
      <c r="G34" s="3"/>
      <c r="I34" s="3"/>
    </row>
    <row r="35" spans="7:9" x14ac:dyDescent="0.25">
      <c r="G35" s="3"/>
      <c r="I35" s="3"/>
    </row>
    <row r="36" spans="7:9" x14ac:dyDescent="0.25">
      <c r="G36" s="3"/>
      <c r="I36" s="3"/>
    </row>
    <row r="37" spans="7:9" x14ac:dyDescent="0.25">
      <c r="G37" s="3"/>
    </row>
  </sheetData>
  <pageMargins left="0.70866141732283472" right="0.26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D10"/>
  <sheetViews>
    <sheetView tabSelected="1" workbookViewId="0">
      <selection activeCell="B18" sqref="B18"/>
    </sheetView>
  </sheetViews>
  <sheetFormatPr defaultRowHeight="15" x14ac:dyDescent="0.25"/>
  <cols>
    <col min="1" max="1" width="25.5703125" customWidth="1"/>
    <col min="2" max="2" width="61.28515625" customWidth="1"/>
    <col min="3" max="3" width="16.5703125" style="27" customWidth="1"/>
    <col min="4" max="4" width="14.5703125" customWidth="1"/>
  </cols>
  <sheetData>
    <row r="3" spans="1:4" x14ac:dyDescent="0.25">
      <c r="A3" s="20" t="s">
        <v>10</v>
      </c>
      <c r="B3" s="20" t="s">
        <v>11</v>
      </c>
      <c r="C3" s="20" t="s">
        <v>12</v>
      </c>
      <c r="D3" s="20" t="s">
        <v>13</v>
      </c>
    </row>
    <row r="4" spans="1:4" s="2" customFormat="1" x14ac:dyDescent="0.25">
      <c r="A4" s="21" t="s">
        <v>29</v>
      </c>
      <c r="B4" s="22" t="s">
        <v>34</v>
      </c>
      <c r="C4" s="26">
        <v>2019</v>
      </c>
      <c r="D4" s="23">
        <v>4000</v>
      </c>
    </row>
    <row r="5" spans="1:4" x14ac:dyDescent="0.25">
      <c r="A5" s="24" t="s">
        <v>15</v>
      </c>
      <c r="B5" s="24" t="s">
        <v>16</v>
      </c>
      <c r="C5" s="26">
        <v>2019</v>
      </c>
      <c r="D5" s="25">
        <v>5037</v>
      </c>
    </row>
    <row r="6" spans="1:4" x14ac:dyDescent="0.25">
      <c r="A6" s="24" t="s">
        <v>17</v>
      </c>
      <c r="B6" s="24" t="s">
        <v>18</v>
      </c>
      <c r="C6" s="26">
        <v>2019</v>
      </c>
      <c r="D6" s="25">
        <f>453.2+751.4+674.4+633.2</f>
        <v>2512.1999999999998</v>
      </c>
    </row>
    <row r="7" spans="1:4" x14ac:dyDescent="0.25">
      <c r="A7" s="24" t="s">
        <v>33</v>
      </c>
      <c r="B7" s="24" t="s">
        <v>35</v>
      </c>
      <c r="C7" s="26">
        <v>2019</v>
      </c>
      <c r="D7" s="25">
        <v>5200</v>
      </c>
    </row>
    <row r="8" spans="1:4" x14ac:dyDescent="0.25">
      <c r="A8" s="24" t="s">
        <v>19</v>
      </c>
      <c r="B8" s="24" t="s">
        <v>20</v>
      </c>
      <c r="C8" s="26">
        <v>2019</v>
      </c>
      <c r="D8" s="25">
        <f>6000+18720+3120+161+127.7</f>
        <v>28128.7</v>
      </c>
    </row>
    <row r="9" spans="1:4" x14ac:dyDescent="0.25">
      <c r="A9" s="24" t="s">
        <v>40</v>
      </c>
      <c r="B9" s="24" t="s">
        <v>14</v>
      </c>
      <c r="C9" s="26">
        <v>2019</v>
      </c>
      <c r="D9" s="25">
        <f>19604+22360+8372+3224+18512</f>
        <v>72072</v>
      </c>
    </row>
    <row r="10" spans="1:4" x14ac:dyDescent="0.25">
      <c r="A10" s="24" t="s">
        <v>41</v>
      </c>
      <c r="B10" s="24" t="s">
        <v>14</v>
      </c>
      <c r="C10" s="26">
        <v>2019</v>
      </c>
      <c r="D10" s="25">
        <f>8068+4194.11+4027.23+6913.52</f>
        <v>23202.86</v>
      </c>
    </row>
  </sheetData>
  <sortState ref="A5:D9">
    <sortCondition ref="A5:A9"/>
  </sortState>
  <pageMargins left="0.17" right="0.1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acquisti</vt:lpstr>
      <vt:lpstr>consulenze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</dc:creator>
  <cp:lastModifiedBy>info</cp:lastModifiedBy>
  <cp:lastPrinted>2019-04-03T07:45:11Z</cp:lastPrinted>
  <dcterms:created xsi:type="dcterms:W3CDTF">2014-01-28T10:17:53Z</dcterms:created>
  <dcterms:modified xsi:type="dcterms:W3CDTF">2020-01-14T07:49:01Z</dcterms:modified>
</cp:coreProperties>
</file>